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6" activeTab="10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<sst xmlns="http://schemas.openxmlformats.org/spreadsheetml/2006/main" count="1919" uniqueCount="305">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</sst>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* #,##0.00_-;\-* #,##0.00_-;_-* &quot;-&quot;??_-;_-@_-"/>
    <numFmt numFmtId="177" formatCode="_-&quot;R$ &quot;* #,##0.00_-;&quot;-R$ &quot;* #,##0.00_-;_-&quot;R$ &quot;* \-??_-;_-@_-"/>
    <numFmt numFmtId="178" formatCode="_-&quot;R$&quot;* #,##0_-;\-&quot;R$&quot;* #,##0_-;_-&quot;R$&quot;* &quot;-&quot;_-;_-@_-"/>
    <numFmt numFmtId="179" formatCode="&quot;R$&quot;\ #,##0.00_);[Red]\(&quot;R$&quot;\ #,##0.00\)"/>
    <numFmt numFmtId="180" formatCode="_-* #,##0_-;\-* #,##0_-;_-* &quot;-&quot;_-;_-@_-"/>
    <numFmt numFmtId="181" formatCode="&quot;R$ &quot;#,##0.00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6" fillId="0" borderId="0" applyBorder="0" applyAlignment="0" applyProtection="0"/>
    <xf numFmtId="180" fontId="26" fillId="0" borderId="0" applyBorder="0" applyAlignment="0" applyProtection="0"/>
    <xf numFmtId="0" fontId="24" fillId="21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3" applyNumberFormat="0" applyFill="0" applyAlignment="0" applyProtection="0">
      <alignment vertical="center"/>
    </xf>
    <xf numFmtId="0" fontId="28" fillId="24" borderId="32" applyNumberFormat="0" applyAlignment="0" applyProtection="0">
      <alignment vertical="center"/>
    </xf>
    <xf numFmtId="176" fontId="26" fillId="0" borderId="0" applyBorder="0" applyAlignment="0" applyProtection="0"/>
    <xf numFmtId="0" fontId="24" fillId="26" borderId="0" applyNumberFormat="0" applyBorder="0" applyAlignment="0" applyProtection="0">
      <alignment vertical="center"/>
    </xf>
    <xf numFmtId="177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29" borderId="34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34" borderId="36" applyNumberFormat="0" applyAlignment="0" applyProtection="0">
      <alignment vertical="center"/>
    </xf>
    <xf numFmtId="0" fontId="41" fillId="37" borderId="38" applyNumberFormat="0" applyAlignment="0" applyProtection="0">
      <alignment vertical="center"/>
    </xf>
    <xf numFmtId="0" fontId="42" fillId="37" borderId="36" applyNumberFormat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1" fontId="0" fillId="0" borderId="0" xfId="0" applyNumberFormat="1" applyAlignment="1">
      <alignment horizontal="center" vertical="center"/>
    </xf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1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1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1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1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6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1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1" fontId="20" fillId="0" borderId="0" xfId="0" applyNumberFormat="1" applyFont="1" applyAlignment="1">
      <alignment horizontal="center"/>
    </xf>
    <xf numFmtId="181" fontId="21" fillId="16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1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9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RESUMO!D9</f>
        <v>100</v>
      </c>
      <c r="C4" s="26">
        <f>E19</f>
        <v>196.16</v>
      </c>
      <c r="D4" s="27">
        <f>TRUNC((B4*C4),2)</f>
        <v>19616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I8" sqref="I8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68</v>
      </c>
      <c r="B3" s="5" t="s">
        <v>296</v>
      </c>
      <c r="C3" s="4" t="s">
        <v>297</v>
      </c>
      <c r="D3" s="4">
        <v>4</v>
      </c>
      <c r="E3" s="4">
        <v>12</v>
      </c>
      <c r="F3" s="6">
        <f>'Tradutor-Intérprete'!D148</f>
        <v>7414.56</v>
      </c>
      <c r="G3" s="7">
        <f t="shared" ref="G3:G8" si="0">(D3*F3)*(E3)</f>
        <v>355898.88</v>
      </c>
      <c r="I3" s="13"/>
    </row>
    <row r="4" ht="75" spans="1:9">
      <c r="A4" s="8">
        <v>69</v>
      </c>
      <c r="B4" s="9" t="s">
        <v>298</v>
      </c>
      <c r="C4" s="4" t="s">
        <v>297</v>
      </c>
      <c r="D4" s="8">
        <v>1</v>
      </c>
      <c r="E4" s="8">
        <v>12</v>
      </c>
      <c r="F4" s="7">
        <f>'Transcritor Braille'!D148</f>
        <v>5024.06</v>
      </c>
      <c r="G4" s="7">
        <f t="shared" si="0"/>
        <v>60288.72</v>
      </c>
      <c r="I4" s="13"/>
    </row>
    <row r="5" ht="75" spans="1:9">
      <c r="A5" s="4">
        <v>70</v>
      </c>
      <c r="B5" s="5" t="s">
        <v>299</v>
      </c>
      <c r="C5" s="4" t="s">
        <v>297</v>
      </c>
      <c r="D5" s="4">
        <v>1</v>
      </c>
      <c r="E5" s="4">
        <v>12</v>
      </c>
      <c r="F5" s="6">
        <f>Cuidador!D148</f>
        <v>5024.06</v>
      </c>
      <c r="G5" s="7">
        <f t="shared" si="0"/>
        <v>60288.72</v>
      </c>
      <c r="I5" s="13"/>
    </row>
    <row r="6" ht="75" spans="1:9">
      <c r="A6" s="8">
        <v>71</v>
      </c>
      <c r="B6" s="5" t="s">
        <v>300</v>
      </c>
      <c r="C6" s="4" t="s">
        <v>297</v>
      </c>
      <c r="D6" s="4">
        <v>1</v>
      </c>
      <c r="E6" s="4">
        <v>12</v>
      </c>
      <c r="F6" s="6">
        <f>Audiodescritor!D148</f>
        <v>7414.56</v>
      </c>
      <c r="G6" s="7">
        <f t="shared" si="0"/>
        <v>88974.72</v>
      </c>
      <c r="I6" s="13"/>
    </row>
    <row r="7" ht="90" spans="1:9">
      <c r="A7" s="4">
        <v>72</v>
      </c>
      <c r="B7" s="9" t="s">
        <v>301</v>
      </c>
      <c r="C7" s="4" t="s">
        <v>297</v>
      </c>
      <c r="D7" s="8">
        <v>1</v>
      </c>
      <c r="E7" s="8">
        <v>12</v>
      </c>
      <c r="F7" s="7">
        <f>Alfabetizador!D148</f>
        <v>7414.56</v>
      </c>
      <c r="G7" s="7">
        <f t="shared" si="0"/>
        <v>88974.72</v>
      </c>
      <c r="I7" s="13"/>
    </row>
    <row r="8" ht="90" spans="1:9">
      <c r="A8" s="8">
        <v>73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7414.56</v>
      </c>
      <c r="G8" s="7">
        <f t="shared" si="0"/>
        <v>177949.44</v>
      </c>
      <c r="I8" s="13"/>
    </row>
    <row r="9" ht="20" customHeight="1" spans="1:7">
      <c r="A9" s="4">
        <v>74</v>
      </c>
      <c r="B9" s="4" t="s">
        <v>303</v>
      </c>
      <c r="C9" s="8" t="s">
        <v>304</v>
      </c>
      <c r="D9" s="8">
        <v>100</v>
      </c>
      <c r="E9" s="8" t="s">
        <v>102</v>
      </c>
      <c r="F9" s="10">
        <f>Diárias!E19</f>
        <v>196.16</v>
      </c>
      <c r="G9" s="7">
        <f>(D9)*(F9)</f>
        <v>19616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851991.2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4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50.7142857142857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RESUMO!D6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RESUMO!D7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G81" sqref="G81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RESUMO!D8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2023-11-24T14:51:30Z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